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ranskingarráðið\Grunnurin fíggjarmál\Oyðubløð\Galdandi Oyðubløð\Dømi fíggjarætlanir\"/>
    </mc:Choice>
  </mc:AlternateContent>
  <xr:revisionPtr revIDLastSave="0" documentId="13_ncr:1_{FFBDEC23-1F05-4E08-B33D-DFD791BB28F8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'Ark1'!$A$1:$I$105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" i="1" l="1"/>
  <c r="I102" i="1" s="1"/>
  <c r="G100" i="1"/>
  <c r="I94" i="1"/>
  <c r="G94" i="1"/>
  <c r="G96" i="1" s="1"/>
  <c r="I88" i="1"/>
  <c r="I90" i="1" s="1"/>
  <c r="G88" i="1"/>
  <c r="G90" i="1" s="1"/>
  <c r="I82" i="1"/>
  <c r="I84" i="1" s="1"/>
  <c r="G82" i="1"/>
  <c r="G84" i="1" s="1"/>
  <c r="G76" i="1"/>
  <c r="G78" i="1" s="1"/>
  <c r="G70" i="1"/>
  <c r="G72" i="1" s="1"/>
  <c r="G64" i="1"/>
  <c r="G66" i="1" s="1"/>
  <c r="E34" i="1"/>
  <c r="E28" i="1"/>
  <c r="E30" i="1" s="1"/>
  <c r="E19" i="1"/>
  <c r="E21" i="1" s="1"/>
  <c r="E13" i="1"/>
  <c r="G102" i="1"/>
  <c r="E48" i="1"/>
  <c r="E102" i="1"/>
  <c r="E96" i="1"/>
  <c r="E90" i="1"/>
  <c r="E84" i="1"/>
  <c r="E78" i="1"/>
  <c r="E72" i="1"/>
  <c r="E66" i="1"/>
  <c r="E60" i="1"/>
  <c r="E54" i="1"/>
  <c r="I96" i="1"/>
  <c r="E36" i="1"/>
  <c r="E15" i="1"/>
  <c r="I83" i="1" l="1"/>
  <c r="I86" i="1" s="1"/>
  <c r="I89" i="1"/>
  <c r="I95" i="1"/>
  <c r="I101" i="1"/>
  <c r="E20" i="1"/>
  <c r="E14" i="1"/>
  <c r="E35" i="1"/>
  <c r="E29" i="1"/>
  <c r="I104" i="1" l="1"/>
  <c r="I98" i="1"/>
  <c r="I92" i="1"/>
  <c r="E23" i="1"/>
  <c r="E17" i="1"/>
  <c r="E38" i="1"/>
  <c r="E32" i="1"/>
  <c r="G101" i="1"/>
  <c r="G95" i="1"/>
  <c r="G77" i="1"/>
  <c r="G71" i="1"/>
  <c r="E95" i="1"/>
  <c r="E89" i="1"/>
  <c r="E83" i="1"/>
  <c r="E71" i="1"/>
  <c r="E59" i="1"/>
  <c r="G104" i="1" l="1"/>
  <c r="G74" i="1"/>
  <c r="G83" i="1"/>
  <c r="G86" i="1" s="1"/>
  <c r="G89" i="1"/>
  <c r="G92" i="1" s="1"/>
  <c r="G80" i="1"/>
  <c r="G65" i="1"/>
  <c r="G68" i="1" s="1"/>
  <c r="E98" i="1"/>
  <c r="G98" i="1"/>
  <c r="E92" i="1"/>
  <c r="E53" i="1"/>
  <c r="E56" i="1" s="1"/>
  <c r="E86" i="1"/>
  <c r="E65" i="1"/>
  <c r="E68" i="1" s="1"/>
  <c r="E62" i="1"/>
  <c r="E101" i="1"/>
  <c r="E104" i="1" s="1"/>
  <c r="E77" i="1"/>
  <c r="E80" i="1" s="1"/>
  <c r="E74" i="1"/>
  <c r="E47" i="1" l="1"/>
  <c r="E50" i="1" s="1"/>
</calcChain>
</file>

<file path=xl/sharedStrings.xml><?xml version="1.0" encoding="utf-8"?>
<sst xmlns="http://schemas.openxmlformats.org/spreadsheetml/2006/main" count="86" uniqueCount="31">
  <si>
    <t>VIP-salary</t>
  </si>
  <si>
    <t>Monthly</t>
  </si>
  <si>
    <t>Pensions</t>
  </si>
  <si>
    <t>Salary total</t>
  </si>
  <si>
    <t xml:space="preserve">Social security etc. </t>
  </si>
  <si>
    <t>Level 1</t>
  </si>
  <si>
    <t>Level 2</t>
  </si>
  <si>
    <t>Salary</t>
  </si>
  <si>
    <t>Level 3</t>
  </si>
  <si>
    <t>Level 4</t>
  </si>
  <si>
    <t>Level 5</t>
  </si>
  <si>
    <t>Level 6</t>
  </si>
  <si>
    <t>Level 7</t>
  </si>
  <si>
    <t>Level 8</t>
  </si>
  <si>
    <t>Level 9</t>
  </si>
  <si>
    <t>Level 10</t>
  </si>
  <si>
    <t>Master level</t>
  </si>
  <si>
    <t>PhD Level</t>
  </si>
  <si>
    <t>AKF</t>
  </si>
  <si>
    <t>TAP-salary</t>
  </si>
  <si>
    <t>Starvsmannaf.</t>
  </si>
  <si>
    <t>Level 3.7 - 13</t>
  </si>
  <si>
    <t>Level 3.1 - 7</t>
  </si>
  <si>
    <t>Havnar Arbeiðskv.f.</t>
  </si>
  <si>
    <t>Researchers salary</t>
  </si>
  <si>
    <t>Professor Level</t>
  </si>
  <si>
    <t>Research assistance, basic or more advanced</t>
  </si>
  <si>
    <t>Registration, transcription, Lab work etc.</t>
  </si>
  <si>
    <t>Time limited contracts (shorter than 1 year):</t>
  </si>
  <si>
    <t>Remember to include 12% Holiday allowance instead of 1,5% which is the level for longer positions</t>
  </si>
  <si>
    <t>Salary level 2024 calls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</si>
</sst>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u val="singleAccounting"/>
      <sz val="10"/>
      <name val="Arial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/>
    <xf numFmtId="164" fontId="4" fillId="0" borderId="0" xfId="0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1" applyFont="1" applyFill="1" applyBorder="1"/>
    <xf numFmtId="0" fontId="2" fillId="0" borderId="0" xfId="0" applyFont="1" applyAlignment="1">
      <alignment horizontal="center"/>
    </xf>
    <xf numFmtId="164" fontId="0" fillId="0" borderId="0" xfId="1" applyFont="1" applyBorder="1"/>
    <xf numFmtId="0" fontId="3" fillId="0" borderId="0" xfId="0" applyFont="1"/>
    <xf numFmtId="0" fontId="6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2"/>
  <sheetViews>
    <sheetView tabSelected="1" view="pageBreakPreview" zoomScale="184" zoomScaleNormal="100" zoomScaleSheetLayoutView="184" workbookViewId="0">
      <selection activeCell="E13" sqref="E13"/>
    </sheetView>
  </sheetViews>
  <sheetFormatPr defaultColWidth="9.1796875" defaultRowHeight="12.5" x14ac:dyDescent="0.25"/>
  <cols>
    <col min="1" max="1" width="17.6328125" customWidth="1"/>
    <col min="4" max="4" width="3.7265625" customWidth="1"/>
    <col min="5" max="5" width="12.1796875" customWidth="1"/>
    <col min="6" max="6" width="3.453125" customWidth="1"/>
    <col min="7" max="7" width="11" customWidth="1"/>
    <col min="8" max="8" width="3.36328125" customWidth="1"/>
    <col min="9" max="9" width="15.90625" customWidth="1"/>
    <col min="11" max="11" width="13" customWidth="1"/>
  </cols>
  <sheetData>
    <row r="1" spans="1:7" ht="18" x14ac:dyDescent="0.4">
      <c r="A1" s="10" t="s">
        <v>30</v>
      </c>
    </row>
    <row r="3" spans="1:7" ht="18" x14ac:dyDescent="0.4">
      <c r="A3" s="5">
        <v>2024</v>
      </c>
      <c r="E3" s="3" t="s">
        <v>1</v>
      </c>
      <c r="G3" s="3" t="s">
        <v>1</v>
      </c>
    </row>
    <row r="5" spans="1:7" ht="13" x14ac:dyDescent="0.3">
      <c r="A5" s="3" t="s">
        <v>19</v>
      </c>
    </row>
    <row r="6" spans="1:7" x14ac:dyDescent="0.25">
      <c r="A6" s="11" t="s">
        <v>26</v>
      </c>
    </row>
    <row r="7" spans="1:7" x14ac:dyDescent="0.25">
      <c r="A7" s="11" t="s">
        <v>27</v>
      </c>
    </row>
    <row r="8" spans="1:7" x14ac:dyDescent="0.25">
      <c r="A8" s="11" t="s">
        <v>28</v>
      </c>
    </row>
    <row r="9" spans="1:7" x14ac:dyDescent="0.25">
      <c r="A9" s="11" t="s">
        <v>29</v>
      </c>
    </row>
    <row r="10" spans="1:7" x14ac:dyDescent="0.25">
      <c r="A10" s="11"/>
    </row>
    <row r="11" spans="1:7" ht="13" x14ac:dyDescent="0.3">
      <c r="A11" s="3" t="s">
        <v>23</v>
      </c>
    </row>
    <row r="12" spans="1:7" ht="13" x14ac:dyDescent="0.3">
      <c r="A12" s="3"/>
    </row>
    <row r="13" spans="1:7" ht="13" x14ac:dyDescent="0.3">
      <c r="A13" s="3" t="s">
        <v>5</v>
      </c>
      <c r="B13" t="s">
        <v>7</v>
      </c>
      <c r="E13" s="9">
        <f>(22625.21*1.038)*1.04</f>
        <v>24424.366699200003</v>
      </c>
    </row>
    <row r="14" spans="1:7" ht="13" x14ac:dyDescent="0.3">
      <c r="A14" s="3"/>
      <c r="B14" t="s">
        <v>2</v>
      </c>
      <c r="E14" s="1">
        <f>E13*15%</f>
        <v>3663.6550048800004</v>
      </c>
    </row>
    <row r="15" spans="1:7" ht="13" x14ac:dyDescent="0.3">
      <c r="A15" s="3"/>
      <c r="B15" t="s">
        <v>4</v>
      </c>
      <c r="E15" s="1">
        <f>E13*(0.01+0.03+0.0096+0.015)</f>
        <v>1577.8140887683201</v>
      </c>
    </row>
    <row r="16" spans="1:7" ht="13" x14ac:dyDescent="0.3">
      <c r="A16" s="3"/>
      <c r="E16" s="1"/>
    </row>
    <row r="17" spans="1:5" ht="13" x14ac:dyDescent="0.3">
      <c r="A17" s="3"/>
      <c r="B17" t="s">
        <v>3</v>
      </c>
      <c r="E17" s="1">
        <f>SUM(E13:E16)</f>
        <v>29665.835792848324</v>
      </c>
    </row>
    <row r="18" spans="1:5" ht="13" x14ac:dyDescent="0.3">
      <c r="A18" s="3"/>
    </row>
    <row r="19" spans="1:5" ht="13" x14ac:dyDescent="0.3">
      <c r="A19" s="3" t="s">
        <v>10</v>
      </c>
      <c r="B19" t="s">
        <v>7</v>
      </c>
      <c r="E19" s="9">
        <f>(24548.47*1.038)*1.04</f>
        <v>26500.564334400002</v>
      </c>
    </row>
    <row r="20" spans="1:5" ht="13" x14ac:dyDescent="0.3">
      <c r="A20" s="3"/>
      <c r="B20" t="s">
        <v>2</v>
      </c>
      <c r="E20" s="1">
        <f>E19*6%</f>
        <v>1590.033860064</v>
      </c>
    </row>
    <row r="21" spans="1:5" ht="13" x14ac:dyDescent="0.3">
      <c r="A21" s="3"/>
      <c r="B21" t="s">
        <v>4</v>
      </c>
      <c r="E21" s="1">
        <f>E19*(0.01+0.03+0.0096+0.015)</f>
        <v>1711.9364560022398</v>
      </c>
    </row>
    <row r="22" spans="1:5" ht="13" x14ac:dyDescent="0.3">
      <c r="A22" s="3"/>
      <c r="E22" s="1"/>
    </row>
    <row r="23" spans="1:5" ht="13" x14ac:dyDescent="0.3">
      <c r="A23" s="3"/>
      <c r="B23" t="s">
        <v>3</v>
      </c>
      <c r="E23" s="1">
        <f>SUM(E19:E22)</f>
        <v>29802.534650466241</v>
      </c>
    </row>
    <row r="24" spans="1:5" ht="13" x14ac:dyDescent="0.3">
      <c r="A24" s="3"/>
    </row>
    <row r="25" spans="1:5" ht="13" x14ac:dyDescent="0.3">
      <c r="A25" s="3"/>
    </row>
    <row r="26" spans="1:5" ht="13" x14ac:dyDescent="0.3">
      <c r="A26" s="3" t="s">
        <v>20</v>
      </c>
    </row>
    <row r="27" spans="1:5" ht="13" x14ac:dyDescent="0.3">
      <c r="A27" s="3"/>
    </row>
    <row r="28" spans="1:5" ht="13" x14ac:dyDescent="0.3">
      <c r="A28" s="3" t="s">
        <v>22</v>
      </c>
      <c r="B28" t="s">
        <v>7</v>
      </c>
      <c r="E28" s="9">
        <f>27070.83*1.04</f>
        <v>28153.663200000003</v>
      </c>
    </row>
    <row r="29" spans="1:5" ht="13" x14ac:dyDescent="0.3">
      <c r="A29" s="3"/>
      <c r="B29" t="s">
        <v>2</v>
      </c>
      <c r="E29" s="1">
        <f>E28*15%</f>
        <v>4223.0494800000006</v>
      </c>
    </row>
    <row r="30" spans="1:5" x14ac:dyDescent="0.25">
      <c r="B30" t="s">
        <v>4</v>
      </c>
      <c r="E30" s="1">
        <f>E28*(0.01+0.03+0.0096+0.015)</f>
        <v>1818.72664272</v>
      </c>
    </row>
    <row r="31" spans="1:5" x14ac:dyDescent="0.25">
      <c r="E31" s="1"/>
    </row>
    <row r="32" spans="1:5" x14ac:dyDescent="0.25">
      <c r="B32" t="s">
        <v>3</v>
      </c>
      <c r="E32" s="1">
        <f>SUM(E28:E31)</f>
        <v>34195.439322720005</v>
      </c>
    </row>
    <row r="33" spans="1:11" ht="13" x14ac:dyDescent="0.3">
      <c r="A33" s="3"/>
    </row>
    <row r="34" spans="1:11" ht="13" x14ac:dyDescent="0.3">
      <c r="A34" s="3" t="s">
        <v>21</v>
      </c>
      <c r="B34" t="s">
        <v>7</v>
      </c>
      <c r="E34" s="9">
        <f>30192.01*1.04</f>
        <v>31399.690399999999</v>
      </c>
    </row>
    <row r="35" spans="1:11" ht="13" x14ac:dyDescent="0.3">
      <c r="A35" s="3"/>
      <c r="B35" t="s">
        <v>2</v>
      </c>
      <c r="E35" s="1">
        <f>E34*15%</f>
        <v>4709.9535599999999</v>
      </c>
    </row>
    <row r="36" spans="1:11" x14ac:dyDescent="0.25">
      <c r="B36" t="s">
        <v>4</v>
      </c>
      <c r="E36" s="1">
        <f>E34*(0.01+0.03+0.0096+0.015)</f>
        <v>2028.4199998399997</v>
      </c>
    </row>
    <row r="37" spans="1:11" x14ac:dyDescent="0.25">
      <c r="E37" s="1"/>
    </row>
    <row r="38" spans="1:11" x14ac:dyDescent="0.25">
      <c r="B38" t="s">
        <v>3</v>
      </c>
      <c r="E38" s="1">
        <f>SUM(E34:E37)</f>
        <v>38138.063959840001</v>
      </c>
    </row>
    <row r="41" spans="1:11" ht="13" x14ac:dyDescent="0.3">
      <c r="A41" s="3" t="s">
        <v>0</v>
      </c>
      <c r="E41" s="3" t="s">
        <v>16</v>
      </c>
      <c r="G41" s="3" t="s">
        <v>17</v>
      </c>
      <c r="I41" s="3" t="s">
        <v>25</v>
      </c>
    </row>
    <row r="42" spans="1:11" ht="13" x14ac:dyDescent="0.3">
      <c r="A42" s="11" t="s">
        <v>24</v>
      </c>
      <c r="E42" s="3"/>
      <c r="G42" s="3"/>
    </row>
    <row r="44" spans="1:11" ht="13" x14ac:dyDescent="0.3">
      <c r="A44" s="3" t="s">
        <v>18</v>
      </c>
      <c r="E44" s="3"/>
      <c r="G44" s="3"/>
      <c r="H44" s="6"/>
      <c r="J44" s="6"/>
    </row>
    <row r="45" spans="1:11" ht="13" x14ac:dyDescent="0.3">
      <c r="A45" s="3"/>
      <c r="E45" s="3"/>
      <c r="H45" s="8"/>
      <c r="I45" s="3"/>
      <c r="J45" s="8"/>
      <c r="K45" s="3"/>
    </row>
    <row r="46" spans="1:11" ht="13" x14ac:dyDescent="0.3">
      <c r="A46" s="3" t="s">
        <v>5</v>
      </c>
      <c r="B46" t="s">
        <v>7</v>
      </c>
      <c r="E46" s="9">
        <v>37519</v>
      </c>
      <c r="G46" s="9"/>
      <c r="H46" s="2"/>
      <c r="I46" s="9"/>
      <c r="J46" s="2"/>
      <c r="K46" s="1"/>
    </row>
    <row r="47" spans="1:11" ht="13" x14ac:dyDescent="0.3">
      <c r="A47" s="3"/>
      <c r="B47" t="s">
        <v>2</v>
      </c>
      <c r="E47" s="1">
        <f>E46*16%</f>
        <v>6003.04</v>
      </c>
      <c r="G47" s="1"/>
      <c r="H47" s="2"/>
      <c r="I47" s="1"/>
      <c r="J47" s="2"/>
      <c r="K47" s="1"/>
    </row>
    <row r="48" spans="1:11" ht="13" x14ac:dyDescent="0.3">
      <c r="A48" s="3"/>
      <c r="B48" t="s">
        <v>4</v>
      </c>
      <c r="E48" s="1">
        <f>E46*(0.01+0.03+0.0096+0.015)</f>
        <v>2423.7273999999998</v>
      </c>
      <c r="G48" s="1"/>
      <c r="H48" s="2"/>
      <c r="I48" s="1"/>
      <c r="J48" s="2"/>
      <c r="K48" s="1"/>
    </row>
    <row r="49" spans="1:11" ht="13" x14ac:dyDescent="0.3">
      <c r="A49" s="3"/>
      <c r="E49" s="1"/>
      <c r="G49" s="1"/>
      <c r="H49" s="2"/>
      <c r="I49" s="1"/>
      <c r="J49" s="2"/>
      <c r="K49" s="1"/>
    </row>
    <row r="50" spans="1:11" ht="13" x14ac:dyDescent="0.3">
      <c r="A50" s="3"/>
      <c r="B50" t="s">
        <v>3</v>
      </c>
      <c r="E50" s="1">
        <f>SUM(E46:E49)</f>
        <v>45945.767399999997</v>
      </c>
      <c r="G50" s="1"/>
      <c r="H50" s="2"/>
      <c r="I50" s="1"/>
      <c r="J50" s="2"/>
      <c r="K50" s="1"/>
    </row>
    <row r="51" spans="1:11" ht="13" x14ac:dyDescent="0.3">
      <c r="A51" s="3"/>
      <c r="E51" s="1"/>
      <c r="G51" s="1"/>
      <c r="H51" s="2"/>
      <c r="I51" s="1"/>
      <c r="J51" s="2"/>
      <c r="K51" s="1"/>
    </row>
    <row r="52" spans="1:11" ht="13" x14ac:dyDescent="0.3">
      <c r="A52" s="3" t="s">
        <v>6</v>
      </c>
      <c r="B52" t="s">
        <v>7</v>
      </c>
      <c r="E52" s="9">
        <v>38997</v>
      </c>
      <c r="G52" s="9"/>
      <c r="H52" s="2"/>
      <c r="I52" s="9"/>
      <c r="J52" s="2"/>
      <c r="K52" s="1"/>
    </row>
    <row r="53" spans="1:11" ht="13" x14ac:dyDescent="0.3">
      <c r="A53" s="3"/>
      <c r="B53" t="s">
        <v>2</v>
      </c>
      <c r="E53" s="1">
        <f>E52*16%</f>
        <v>6239.52</v>
      </c>
      <c r="G53" s="1"/>
      <c r="H53" s="2"/>
      <c r="I53" s="1"/>
      <c r="J53" s="2"/>
      <c r="K53" s="1"/>
    </row>
    <row r="54" spans="1:11" ht="13" x14ac:dyDescent="0.3">
      <c r="A54" s="3"/>
      <c r="B54" t="s">
        <v>4</v>
      </c>
      <c r="E54" s="1">
        <f>E52*(0.01+0.03+0.0096+0.015)</f>
        <v>2519.2061999999996</v>
      </c>
      <c r="G54" s="1"/>
      <c r="H54" s="2"/>
      <c r="I54" s="1"/>
      <c r="J54" s="2"/>
      <c r="K54" s="1"/>
    </row>
    <row r="55" spans="1:11" ht="13" x14ac:dyDescent="0.3">
      <c r="A55" s="3"/>
      <c r="E55" s="1"/>
      <c r="G55" s="1"/>
      <c r="H55" s="2"/>
      <c r="I55" s="1"/>
      <c r="J55" s="2"/>
      <c r="K55" s="1"/>
    </row>
    <row r="56" spans="1:11" ht="13" x14ac:dyDescent="0.3">
      <c r="A56" s="3"/>
      <c r="B56" t="s">
        <v>3</v>
      </c>
      <c r="E56" s="1">
        <f>SUM(E52:E55)</f>
        <v>47755.726200000005</v>
      </c>
      <c r="G56" s="1"/>
      <c r="H56" s="2"/>
      <c r="I56" s="1"/>
      <c r="J56" s="2"/>
      <c r="K56" s="1"/>
    </row>
    <row r="57" spans="1:11" ht="13" x14ac:dyDescent="0.3">
      <c r="A57" s="3"/>
      <c r="E57" s="1"/>
      <c r="G57" s="1"/>
      <c r="H57" s="2"/>
      <c r="I57" s="1"/>
      <c r="J57" s="2"/>
      <c r="K57" s="1"/>
    </row>
    <row r="58" spans="1:11" ht="13" x14ac:dyDescent="0.3">
      <c r="A58" s="3" t="s">
        <v>8</v>
      </c>
      <c r="B58" t="s">
        <v>7</v>
      </c>
      <c r="E58" s="9">
        <v>40475</v>
      </c>
      <c r="G58" s="9"/>
      <c r="H58" s="2"/>
      <c r="I58" s="9"/>
      <c r="J58" s="2"/>
      <c r="K58" s="1"/>
    </row>
    <row r="59" spans="1:11" ht="13" x14ac:dyDescent="0.3">
      <c r="A59" s="3"/>
      <c r="B59" t="s">
        <v>2</v>
      </c>
      <c r="E59" s="1">
        <f>E58*16%</f>
        <v>6476</v>
      </c>
      <c r="G59" s="1"/>
      <c r="H59" s="2"/>
      <c r="I59" s="1"/>
      <c r="J59" s="2"/>
      <c r="K59" s="1"/>
    </row>
    <row r="60" spans="1:11" ht="13" x14ac:dyDescent="0.3">
      <c r="A60" s="3"/>
      <c r="B60" t="s">
        <v>4</v>
      </c>
      <c r="E60" s="1">
        <f>E58*(0.01+0.03+0.0096+0.015)</f>
        <v>2614.6849999999995</v>
      </c>
      <c r="G60" s="1"/>
      <c r="H60" s="2"/>
      <c r="I60" s="1"/>
      <c r="J60" s="2"/>
      <c r="K60" s="1"/>
    </row>
    <row r="61" spans="1:11" ht="13" x14ac:dyDescent="0.3">
      <c r="A61" s="3"/>
      <c r="E61" s="1"/>
      <c r="G61" s="1"/>
      <c r="H61" s="2"/>
      <c r="I61" s="1"/>
      <c r="J61" s="2"/>
      <c r="K61" s="1"/>
    </row>
    <row r="62" spans="1:11" ht="13" x14ac:dyDescent="0.3">
      <c r="A62" s="3"/>
      <c r="B62" t="s">
        <v>3</v>
      </c>
      <c r="E62" s="1">
        <f>SUM(E58:E61)</f>
        <v>49565.684999999998</v>
      </c>
      <c r="G62" s="1"/>
      <c r="H62" s="2"/>
      <c r="I62" s="1"/>
      <c r="J62" s="2"/>
      <c r="K62" s="1"/>
    </row>
    <row r="63" spans="1:11" ht="13" x14ac:dyDescent="0.3">
      <c r="A63" s="3"/>
      <c r="E63" s="1"/>
      <c r="G63" s="1"/>
      <c r="H63" s="2"/>
      <c r="I63" s="1"/>
      <c r="J63" s="2"/>
    </row>
    <row r="64" spans="1:11" ht="13" x14ac:dyDescent="0.3">
      <c r="A64" s="3" t="s">
        <v>9</v>
      </c>
      <c r="B64" t="s">
        <v>7</v>
      </c>
      <c r="E64" s="9">
        <v>41953</v>
      </c>
      <c r="G64" s="9">
        <f>E64+2824</f>
        <v>44777</v>
      </c>
      <c r="H64" s="2"/>
      <c r="I64" s="9"/>
      <c r="J64" s="2"/>
      <c r="K64" s="1"/>
    </row>
    <row r="65" spans="1:11" ht="13" x14ac:dyDescent="0.3">
      <c r="A65" s="3"/>
      <c r="B65" t="s">
        <v>2</v>
      </c>
      <c r="E65" s="1">
        <f>E64*16%</f>
        <v>6712.4800000000005</v>
      </c>
      <c r="G65" s="1">
        <f>G64*16%</f>
        <v>7164.32</v>
      </c>
      <c r="H65" s="2"/>
      <c r="I65" s="1"/>
      <c r="J65" s="2"/>
      <c r="K65" s="1"/>
    </row>
    <row r="66" spans="1:11" ht="13" x14ac:dyDescent="0.3">
      <c r="A66" s="3"/>
      <c r="B66" t="s">
        <v>4</v>
      </c>
      <c r="E66" s="1">
        <f>E64*(0.01+0.03+0.0096+0.015)</f>
        <v>2710.1637999999998</v>
      </c>
      <c r="G66" s="1">
        <f>G64*(0.01+0.03+0.0096+0.015)</f>
        <v>2892.5941999999995</v>
      </c>
      <c r="H66" s="2"/>
      <c r="I66" s="1"/>
      <c r="J66" s="2"/>
      <c r="K66" s="1"/>
    </row>
    <row r="67" spans="1:11" ht="13" x14ac:dyDescent="0.3">
      <c r="A67" s="3"/>
      <c r="E67" s="1"/>
      <c r="G67" s="1"/>
      <c r="H67" s="2"/>
      <c r="I67" s="1"/>
      <c r="J67" s="2"/>
      <c r="K67" s="1"/>
    </row>
    <row r="68" spans="1:11" ht="13" x14ac:dyDescent="0.3">
      <c r="A68" s="3"/>
      <c r="B68" t="s">
        <v>3</v>
      </c>
      <c r="E68" s="1">
        <f>SUM(E64:E67)</f>
        <v>51375.643800000005</v>
      </c>
      <c r="G68" s="1">
        <f>SUM(G64:G67)</f>
        <v>54833.914199999999</v>
      </c>
      <c r="H68" s="2"/>
      <c r="I68" s="1"/>
      <c r="J68" s="2"/>
      <c r="K68" s="1"/>
    </row>
    <row r="69" spans="1:11" ht="13" x14ac:dyDescent="0.3">
      <c r="A69" s="3"/>
      <c r="E69" s="1"/>
      <c r="G69" s="1"/>
      <c r="H69" s="2"/>
      <c r="I69" s="1"/>
      <c r="J69" s="2"/>
      <c r="K69" s="1"/>
    </row>
    <row r="70" spans="1:11" ht="13" x14ac:dyDescent="0.3">
      <c r="A70" s="3" t="s">
        <v>10</v>
      </c>
      <c r="B70" t="s">
        <v>7</v>
      </c>
      <c r="E70" s="9">
        <v>43421</v>
      </c>
      <c r="G70" s="9">
        <f>E70+2824</f>
        <v>46245</v>
      </c>
      <c r="H70" s="2"/>
      <c r="I70" s="9"/>
      <c r="J70" s="2"/>
      <c r="K70" s="1"/>
    </row>
    <row r="71" spans="1:11" ht="13" x14ac:dyDescent="0.3">
      <c r="A71" s="3"/>
      <c r="B71" t="s">
        <v>2</v>
      </c>
      <c r="E71" s="1">
        <f>E70*16%</f>
        <v>6947.3600000000006</v>
      </c>
      <c r="G71" s="1">
        <f>G70*16%</f>
        <v>7399.2</v>
      </c>
      <c r="H71" s="2"/>
      <c r="I71" s="1"/>
      <c r="J71" s="2"/>
      <c r="K71" s="1"/>
    </row>
    <row r="72" spans="1:11" ht="13" x14ac:dyDescent="0.3">
      <c r="A72" s="3"/>
      <c r="B72" t="s">
        <v>4</v>
      </c>
      <c r="E72" s="1">
        <f>E70*(0.01+0.03+0.0096+0.015)</f>
        <v>2804.9965999999995</v>
      </c>
      <c r="G72" s="1">
        <f>G70*(0.01+0.03+0.0096+0.015)</f>
        <v>2987.4269999999997</v>
      </c>
      <c r="H72" s="2"/>
      <c r="I72" s="1"/>
      <c r="J72" s="2"/>
      <c r="K72" s="1"/>
    </row>
    <row r="73" spans="1:11" ht="13" x14ac:dyDescent="0.3">
      <c r="A73" s="3"/>
      <c r="E73" s="1"/>
      <c r="G73" s="1"/>
      <c r="H73" s="2"/>
      <c r="I73" s="1"/>
      <c r="J73" s="2"/>
      <c r="K73" s="1"/>
    </row>
    <row r="74" spans="1:11" ht="13" x14ac:dyDescent="0.3">
      <c r="A74" s="3"/>
      <c r="B74" t="s">
        <v>3</v>
      </c>
      <c r="E74" s="1">
        <f>SUM(E70:E73)</f>
        <v>53173.356599999999</v>
      </c>
      <c r="G74" s="1">
        <f>SUM(G70:G73)</f>
        <v>56631.626999999993</v>
      </c>
      <c r="H74" s="2"/>
      <c r="I74" s="1"/>
      <c r="J74" s="2"/>
      <c r="K74" s="1"/>
    </row>
    <row r="75" spans="1:11" ht="13" x14ac:dyDescent="0.3">
      <c r="A75" s="3"/>
      <c r="E75" s="1"/>
      <c r="G75" s="1"/>
      <c r="H75" s="2"/>
      <c r="I75" s="1"/>
      <c r="J75" s="2"/>
      <c r="K75" s="1"/>
    </row>
    <row r="76" spans="1:11" ht="13" x14ac:dyDescent="0.3">
      <c r="A76" s="3" t="s">
        <v>11</v>
      </c>
      <c r="B76" t="s">
        <v>7</v>
      </c>
      <c r="E76" s="9">
        <v>44909</v>
      </c>
      <c r="G76" s="9">
        <f>E76+2824</f>
        <v>47733</v>
      </c>
      <c r="H76" s="2"/>
      <c r="I76" s="9"/>
      <c r="J76" s="2"/>
      <c r="K76" s="1"/>
    </row>
    <row r="77" spans="1:11" ht="13" x14ac:dyDescent="0.3">
      <c r="A77" s="3"/>
      <c r="B77" t="s">
        <v>2</v>
      </c>
      <c r="E77" s="1">
        <f>E76*16%</f>
        <v>7185.4400000000005</v>
      </c>
      <c r="G77" s="1">
        <f>G76*16%</f>
        <v>7637.28</v>
      </c>
      <c r="H77" s="2"/>
      <c r="I77" s="1"/>
      <c r="J77" s="2"/>
      <c r="K77" s="1"/>
    </row>
    <row r="78" spans="1:11" ht="13" x14ac:dyDescent="0.3">
      <c r="A78" s="3"/>
      <c r="B78" t="s">
        <v>4</v>
      </c>
      <c r="E78" s="1">
        <f>E76*(0.01+0.03+0.0096+0.015)</f>
        <v>2901.1213999999995</v>
      </c>
      <c r="G78" s="1">
        <f>G76*(0.01+0.03+0.0096+0.015)</f>
        <v>3083.5517999999997</v>
      </c>
      <c r="H78" s="2"/>
      <c r="I78" s="1"/>
      <c r="J78" s="2"/>
      <c r="K78" s="1"/>
    </row>
    <row r="79" spans="1:11" ht="13" x14ac:dyDescent="0.3">
      <c r="A79" s="3"/>
      <c r="E79" s="1"/>
      <c r="G79" s="1"/>
      <c r="H79" s="2"/>
      <c r="I79" s="1"/>
      <c r="J79" s="2"/>
      <c r="K79" s="1"/>
    </row>
    <row r="80" spans="1:11" ht="18" x14ac:dyDescent="0.4">
      <c r="A80" s="5"/>
      <c r="B80" t="s">
        <v>3</v>
      </c>
      <c r="E80" s="1">
        <f>SUM(E76:E79)</f>
        <v>54995.561399999999</v>
      </c>
      <c r="G80" s="1">
        <f>SUM(G76:G79)</f>
        <v>58453.8318</v>
      </c>
      <c r="H80" s="2"/>
      <c r="I80" s="1"/>
      <c r="J80" s="2"/>
      <c r="K80" s="1"/>
    </row>
    <row r="81" spans="1:11" ht="13" x14ac:dyDescent="0.3">
      <c r="A81" s="3"/>
      <c r="H81" s="6"/>
      <c r="J81" s="6"/>
    </row>
    <row r="82" spans="1:11" ht="13" x14ac:dyDescent="0.3">
      <c r="A82" s="3" t="s">
        <v>12</v>
      </c>
      <c r="B82" t="s">
        <v>7</v>
      </c>
      <c r="E82" s="9">
        <v>46387</v>
      </c>
      <c r="G82" s="9">
        <f>E82+2824</f>
        <v>49211</v>
      </c>
      <c r="H82" s="2"/>
      <c r="I82" s="9">
        <f>E82+6293</f>
        <v>52680</v>
      </c>
      <c r="J82" s="2"/>
      <c r="K82" s="1"/>
    </row>
    <row r="83" spans="1:11" ht="13" x14ac:dyDescent="0.3">
      <c r="A83" s="3"/>
      <c r="B83" t="s">
        <v>2</v>
      </c>
      <c r="E83" s="1">
        <f>E82*16%</f>
        <v>7421.92</v>
      </c>
      <c r="G83" s="1">
        <f>G82*16%</f>
        <v>7873.76</v>
      </c>
      <c r="H83" s="2"/>
      <c r="I83" s="1">
        <f>I82*16%</f>
        <v>8428.7999999999993</v>
      </c>
      <c r="J83" s="2"/>
      <c r="K83" s="1"/>
    </row>
    <row r="84" spans="1:11" ht="13" x14ac:dyDescent="0.3">
      <c r="A84" s="3"/>
      <c r="B84" t="s">
        <v>4</v>
      </c>
      <c r="E84" s="1">
        <f>E82*(0.01+0.03+0.0096+0.015)</f>
        <v>2996.6001999999994</v>
      </c>
      <c r="G84" s="1">
        <f>G82*(0.01+0.03+0.0096+0.015)</f>
        <v>3179.0305999999996</v>
      </c>
      <c r="H84" s="2"/>
      <c r="I84" s="1">
        <f>I82*(0.01+0.03+0.0096+0.015)</f>
        <v>3403.1279999999997</v>
      </c>
      <c r="J84" s="2"/>
      <c r="K84" s="1"/>
    </row>
    <row r="85" spans="1:11" ht="13" x14ac:dyDescent="0.3">
      <c r="A85" s="3"/>
      <c r="E85" s="1"/>
      <c r="G85" s="1"/>
      <c r="H85" s="2"/>
      <c r="I85" s="1"/>
      <c r="J85" s="2"/>
      <c r="K85" s="1"/>
    </row>
    <row r="86" spans="1:11" ht="13" x14ac:dyDescent="0.3">
      <c r="A86" s="3"/>
      <c r="B86" t="s">
        <v>3</v>
      </c>
      <c r="E86" s="1">
        <f>SUM(E82:E85)</f>
        <v>56805.520199999999</v>
      </c>
      <c r="G86" s="1">
        <f>SUM(G82:G85)</f>
        <v>60263.7906</v>
      </c>
      <c r="H86" s="2"/>
      <c r="I86" s="1">
        <f>SUM(I82:I85)</f>
        <v>64511.928</v>
      </c>
      <c r="J86" s="2"/>
      <c r="K86" s="1"/>
    </row>
    <row r="87" spans="1:11" ht="13" x14ac:dyDescent="0.3">
      <c r="A87" s="3"/>
      <c r="E87" s="1"/>
      <c r="G87" s="1"/>
      <c r="H87" s="2"/>
      <c r="I87" s="1"/>
      <c r="J87" s="2"/>
      <c r="K87" s="1"/>
    </row>
    <row r="88" spans="1:11" ht="13" x14ac:dyDescent="0.3">
      <c r="A88" s="3" t="s">
        <v>13</v>
      </c>
      <c r="B88" t="s">
        <v>7</v>
      </c>
      <c r="E88" s="9">
        <v>47865</v>
      </c>
      <c r="G88" s="9">
        <f>E88+2824</f>
        <v>50689</v>
      </c>
      <c r="H88" s="2"/>
      <c r="I88" s="9">
        <f>E88+6293</f>
        <v>54158</v>
      </c>
      <c r="J88" s="2"/>
      <c r="K88" s="1"/>
    </row>
    <row r="89" spans="1:11" ht="13" x14ac:dyDescent="0.3">
      <c r="A89" s="3"/>
      <c r="B89" t="s">
        <v>2</v>
      </c>
      <c r="E89" s="1">
        <f>E88*16%</f>
        <v>7658.4000000000005</v>
      </c>
      <c r="G89" s="1">
        <f>G88*16%</f>
        <v>8110.24</v>
      </c>
      <c r="H89" s="2"/>
      <c r="I89" s="1">
        <f>I88*16%</f>
        <v>8665.2800000000007</v>
      </c>
      <c r="J89" s="2"/>
      <c r="K89" s="1"/>
    </row>
    <row r="90" spans="1:11" ht="13" x14ac:dyDescent="0.3">
      <c r="A90" s="3"/>
      <c r="B90" t="s">
        <v>4</v>
      </c>
      <c r="E90" s="1">
        <f>E88*(0.01+0.03+0.0096+0.015)</f>
        <v>3092.0789999999997</v>
      </c>
      <c r="G90" s="1">
        <f>G88*(0.01+0.03+0.0096+0.015)</f>
        <v>3274.5093999999995</v>
      </c>
      <c r="H90" s="2"/>
      <c r="I90" s="1">
        <f>I88*(0.01+0.03+0.0096+0.015)</f>
        <v>3498.6067999999996</v>
      </c>
      <c r="J90" s="2"/>
      <c r="K90" s="1"/>
    </row>
    <row r="91" spans="1:11" ht="13" x14ac:dyDescent="0.3">
      <c r="A91" s="3"/>
      <c r="E91" s="1"/>
      <c r="G91" s="1"/>
      <c r="H91" s="2"/>
      <c r="I91" s="1"/>
      <c r="J91" s="2"/>
      <c r="K91" s="1"/>
    </row>
    <row r="92" spans="1:11" ht="13" x14ac:dyDescent="0.3">
      <c r="A92" s="3"/>
      <c r="B92" t="s">
        <v>3</v>
      </c>
      <c r="E92" s="1">
        <f>SUM(E88:E91)</f>
        <v>58615.478999999999</v>
      </c>
      <c r="G92" s="1">
        <f>SUM(G88:G91)</f>
        <v>62073.749400000001</v>
      </c>
      <c r="H92" s="2"/>
      <c r="I92" s="1">
        <f>SUM(I88:I91)</f>
        <v>66321.886799999993</v>
      </c>
      <c r="J92" s="2"/>
      <c r="K92" s="1"/>
    </row>
    <row r="93" spans="1:11" ht="13" x14ac:dyDescent="0.3">
      <c r="A93" s="3"/>
      <c r="E93" s="1"/>
      <c r="G93" s="1"/>
      <c r="H93" s="2"/>
      <c r="I93" s="1"/>
      <c r="J93" s="2"/>
    </row>
    <row r="94" spans="1:11" ht="13" x14ac:dyDescent="0.3">
      <c r="A94" s="3" t="s">
        <v>14</v>
      </c>
      <c r="B94" t="s">
        <v>7</v>
      </c>
      <c r="E94" s="9">
        <v>49343</v>
      </c>
      <c r="G94" s="9">
        <f>E94+2824</f>
        <v>52167</v>
      </c>
      <c r="H94" s="2"/>
      <c r="I94" s="9">
        <f>E94+6293</f>
        <v>55636</v>
      </c>
      <c r="J94" s="2"/>
      <c r="K94" s="1"/>
    </row>
    <row r="95" spans="1:11" ht="13" x14ac:dyDescent="0.3">
      <c r="A95" s="3"/>
      <c r="B95" t="s">
        <v>2</v>
      </c>
      <c r="E95" s="1">
        <f>E94*16%</f>
        <v>7894.88</v>
      </c>
      <c r="G95" s="1">
        <f>G94*16%</f>
        <v>8346.7199999999993</v>
      </c>
      <c r="H95" s="2"/>
      <c r="I95" s="1">
        <f>I94*16%</f>
        <v>8901.76</v>
      </c>
      <c r="J95" s="2"/>
      <c r="K95" s="1"/>
    </row>
    <row r="96" spans="1:11" ht="13" x14ac:dyDescent="0.3">
      <c r="A96" s="3"/>
      <c r="B96" t="s">
        <v>4</v>
      </c>
      <c r="E96" s="1">
        <f>E94*(0.01+0.03+0.0096+0.015)</f>
        <v>3187.5577999999996</v>
      </c>
      <c r="G96" s="1">
        <f>G94*(0.01+0.03+0.0096+0.015)</f>
        <v>3369.9881999999993</v>
      </c>
      <c r="H96" s="2"/>
      <c r="I96" s="1">
        <f>I94*(0.01+0.03+0.0096+0.015)</f>
        <v>3594.0855999999994</v>
      </c>
      <c r="J96" s="2"/>
      <c r="K96" s="1"/>
    </row>
    <row r="97" spans="1:11" ht="13" x14ac:dyDescent="0.3">
      <c r="A97" s="3"/>
      <c r="E97" s="1"/>
      <c r="G97" s="1"/>
      <c r="H97" s="2"/>
      <c r="I97" s="1"/>
      <c r="J97" s="2"/>
      <c r="K97" s="1"/>
    </row>
    <row r="98" spans="1:11" ht="13" x14ac:dyDescent="0.3">
      <c r="A98" s="3"/>
      <c r="B98" t="s">
        <v>3</v>
      </c>
      <c r="E98" s="1">
        <f>SUM(E94:E97)</f>
        <v>60425.4378</v>
      </c>
      <c r="G98" s="1">
        <f>SUM(G94:G97)</f>
        <v>63883.708200000001</v>
      </c>
      <c r="H98" s="2"/>
      <c r="I98" s="1">
        <f>SUM(I94:I97)</f>
        <v>68131.845600000001</v>
      </c>
      <c r="J98" s="2"/>
      <c r="K98" s="1"/>
    </row>
    <row r="99" spans="1:11" ht="13" x14ac:dyDescent="0.3">
      <c r="A99" s="3"/>
      <c r="E99" s="1"/>
      <c r="G99" s="1"/>
      <c r="H99" s="2"/>
      <c r="I99" s="1"/>
      <c r="J99" s="2"/>
      <c r="K99" s="1"/>
    </row>
    <row r="100" spans="1:11" ht="13" x14ac:dyDescent="0.3">
      <c r="A100" s="3" t="s">
        <v>15</v>
      </c>
      <c r="B100" t="s">
        <v>7</v>
      </c>
      <c r="E100" s="9">
        <v>52433</v>
      </c>
      <c r="G100" s="9">
        <f>E100+2824</f>
        <v>55257</v>
      </c>
      <c r="H100" s="2"/>
      <c r="I100" s="9">
        <f>E100+6293</f>
        <v>58726</v>
      </c>
      <c r="J100" s="2"/>
      <c r="K100" s="1"/>
    </row>
    <row r="101" spans="1:11" ht="13" x14ac:dyDescent="0.3">
      <c r="A101" s="3"/>
      <c r="B101" t="s">
        <v>2</v>
      </c>
      <c r="E101" s="1">
        <f>E100*16%</f>
        <v>8389.2800000000007</v>
      </c>
      <c r="G101" s="1">
        <f>G100*16%</f>
        <v>8841.1200000000008</v>
      </c>
      <c r="H101" s="2"/>
      <c r="I101" s="1">
        <f>I100*16%</f>
        <v>9396.16</v>
      </c>
      <c r="J101" s="2"/>
      <c r="K101" s="1"/>
    </row>
    <row r="102" spans="1:11" ht="13" x14ac:dyDescent="0.3">
      <c r="A102" s="3"/>
      <c r="B102" t="s">
        <v>4</v>
      </c>
      <c r="E102" s="1">
        <f>E100*(0.01+0.03+0.0096+0.015)</f>
        <v>3387.1717999999996</v>
      </c>
      <c r="G102" s="1">
        <f>G100*(0.01+0.03+0.0096+0.015)</f>
        <v>3569.6021999999994</v>
      </c>
      <c r="H102" s="2"/>
      <c r="I102" s="1">
        <f>I100*(0.01+0.03+0.0096+0.015)</f>
        <v>3793.6995999999995</v>
      </c>
      <c r="J102" s="2"/>
      <c r="K102" s="1"/>
    </row>
    <row r="103" spans="1:11" ht="13" x14ac:dyDescent="0.3">
      <c r="A103" s="3"/>
      <c r="E103" s="1"/>
      <c r="G103" s="1"/>
      <c r="H103" s="2"/>
      <c r="I103" s="1"/>
      <c r="J103" s="2"/>
      <c r="K103" s="1"/>
    </row>
    <row r="104" spans="1:11" ht="13" x14ac:dyDescent="0.3">
      <c r="A104" s="3"/>
      <c r="B104" t="s">
        <v>3</v>
      </c>
      <c r="E104" s="1">
        <f>SUM(E100:E103)</f>
        <v>64209.451799999995</v>
      </c>
      <c r="G104" s="1">
        <f>SUM(G100:G103)</f>
        <v>67667.722200000004</v>
      </c>
      <c r="H104" s="2"/>
      <c r="I104" s="1">
        <f>SUM(I100:I103)</f>
        <v>71915.859599999996</v>
      </c>
      <c r="J104" s="2"/>
      <c r="K104" s="1"/>
    </row>
    <row r="105" spans="1:11" ht="13" x14ac:dyDescent="0.3">
      <c r="A105" s="3"/>
      <c r="E105" s="1"/>
    </row>
    <row r="106" spans="1:11" x14ac:dyDescent="0.25">
      <c r="E106" s="1"/>
    </row>
    <row r="107" spans="1:11" ht="13" x14ac:dyDescent="0.3">
      <c r="A107" s="3"/>
      <c r="E107" s="1"/>
    </row>
    <row r="108" spans="1:11" x14ac:dyDescent="0.25">
      <c r="E108" s="1"/>
    </row>
    <row r="109" spans="1:11" x14ac:dyDescent="0.25">
      <c r="E109" s="1"/>
    </row>
    <row r="110" spans="1:11" x14ac:dyDescent="0.25">
      <c r="E110" s="1"/>
    </row>
    <row r="111" spans="1:11" ht="14" x14ac:dyDescent="0.4">
      <c r="E111" s="4"/>
    </row>
    <row r="112" spans="1:11" x14ac:dyDescent="0.25">
      <c r="E112" s="1"/>
    </row>
    <row r="113" spans="1:5" x14ac:dyDescent="0.25">
      <c r="E113" s="1"/>
    </row>
    <row r="114" spans="1:5" x14ac:dyDescent="0.25">
      <c r="E114" s="1"/>
    </row>
    <row r="115" spans="1:5" ht="13" x14ac:dyDescent="0.3">
      <c r="A115" s="3"/>
      <c r="E115" s="1"/>
    </row>
    <row r="116" spans="1:5" x14ac:dyDescent="0.25">
      <c r="E116" s="1"/>
    </row>
    <row r="117" spans="1:5" x14ac:dyDescent="0.25">
      <c r="E117" s="1"/>
    </row>
    <row r="118" spans="1:5" x14ac:dyDescent="0.25">
      <c r="E118" s="1"/>
    </row>
    <row r="119" spans="1:5" x14ac:dyDescent="0.25">
      <c r="E119" s="1"/>
    </row>
    <row r="120" spans="1:5" x14ac:dyDescent="0.25">
      <c r="E120" s="1"/>
    </row>
    <row r="121" spans="1:5" x14ac:dyDescent="0.25">
      <c r="E121" s="1"/>
    </row>
    <row r="122" spans="1:5" ht="13" x14ac:dyDescent="0.3">
      <c r="A122" s="3"/>
      <c r="E122" s="1"/>
    </row>
    <row r="126" spans="1:5" ht="18" x14ac:dyDescent="0.4">
      <c r="A126" s="5"/>
    </row>
    <row r="128" spans="1:5" ht="13" x14ac:dyDescent="0.3">
      <c r="A128" s="3"/>
      <c r="E128" s="3"/>
    </row>
    <row r="129" spans="1:5" x14ac:dyDescent="0.25">
      <c r="E129" s="7"/>
    </row>
    <row r="130" spans="1:5" x14ac:dyDescent="0.25">
      <c r="E130" s="1"/>
    </row>
    <row r="131" spans="1:5" x14ac:dyDescent="0.25">
      <c r="E131" s="1"/>
    </row>
    <row r="132" spans="1:5" x14ac:dyDescent="0.25">
      <c r="E132" s="1"/>
    </row>
    <row r="133" spans="1:5" x14ac:dyDescent="0.25">
      <c r="E133" s="1"/>
    </row>
    <row r="134" spans="1:5" x14ac:dyDescent="0.25">
      <c r="E134" s="1"/>
    </row>
    <row r="135" spans="1:5" x14ac:dyDescent="0.25">
      <c r="E135" s="1"/>
    </row>
    <row r="136" spans="1:5" x14ac:dyDescent="0.25">
      <c r="E136" s="1"/>
    </row>
    <row r="137" spans="1:5" ht="13" x14ac:dyDescent="0.3">
      <c r="A137" s="3"/>
      <c r="E137" s="1"/>
    </row>
    <row r="138" spans="1:5" x14ac:dyDescent="0.25">
      <c r="E138" s="1"/>
    </row>
    <row r="139" spans="1:5" x14ac:dyDescent="0.25">
      <c r="E139" s="1"/>
    </row>
    <row r="140" spans="1:5" x14ac:dyDescent="0.25">
      <c r="E140" s="1"/>
    </row>
    <row r="141" spans="1:5" ht="14" x14ac:dyDescent="0.4">
      <c r="E141" s="4"/>
    </row>
    <row r="142" spans="1:5" x14ac:dyDescent="0.25">
      <c r="E142" s="1"/>
    </row>
    <row r="143" spans="1:5" x14ac:dyDescent="0.25">
      <c r="E143" s="1"/>
    </row>
    <row r="144" spans="1:5" x14ac:dyDescent="0.25">
      <c r="E144" s="1"/>
    </row>
    <row r="145" spans="1:5" ht="13" x14ac:dyDescent="0.3">
      <c r="A145" s="3"/>
      <c r="E145" s="1"/>
    </row>
    <row r="146" spans="1:5" x14ac:dyDescent="0.25">
      <c r="E146" s="1"/>
    </row>
    <row r="147" spans="1:5" x14ac:dyDescent="0.25">
      <c r="E147" s="1"/>
    </row>
    <row r="148" spans="1:5" x14ac:dyDescent="0.25">
      <c r="E148" s="1"/>
    </row>
    <row r="149" spans="1:5" x14ac:dyDescent="0.25">
      <c r="E149" s="1"/>
    </row>
    <row r="150" spans="1:5" x14ac:dyDescent="0.25">
      <c r="E150" s="1"/>
    </row>
    <row r="151" spans="1:5" x14ac:dyDescent="0.25">
      <c r="E151" s="1"/>
    </row>
    <row r="152" spans="1:5" ht="13" x14ac:dyDescent="0.3">
      <c r="A152" s="3"/>
      <c r="E152" s="1"/>
    </row>
  </sheetData>
  <phoneticPr fontId="5" type="noConversion"/>
  <pageMargins left="0.75" right="0.75" top="1" bottom="1" header="0" footer="0"/>
  <pageSetup paperSize="9" scale="96" fitToHeight="0" orientation="portrait" r:id="rId1"/>
  <headerFooter alignWithMargins="0"/>
  <rowBreaks count="2" manualBreakCount="2">
    <brk id="39" max="8" man="1"/>
    <brk id="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LandsNet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Sølvará</dc:creator>
  <cp:lastModifiedBy>Annika Sølvará</cp:lastModifiedBy>
  <cp:lastPrinted>2020-04-07T11:08:05Z</cp:lastPrinted>
  <dcterms:created xsi:type="dcterms:W3CDTF">2008-08-20T13:58:20Z</dcterms:created>
  <dcterms:modified xsi:type="dcterms:W3CDTF">2023-12-13T10:10:38Z</dcterms:modified>
</cp:coreProperties>
</file>